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工业管道工程" sheetId="1" r:id="rId1"/>
    <sheet name="平台制作安装" sheetId="8" r:id="rId2"/>
    <sheet name="点工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<sst xmlns="http://schemas.openxmlformats.org/spreadsheetml/2006/main" count="157" uniqueCount="38">
  <si>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</si>
  <si>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</si>
  <si>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</si>
  <si>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</si>
  <si>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</si>
  <si>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</si>
  <si>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拟安装数量（登高）</t>
  </si>
  <si>
    <t>拟拆除数量（登高）</t>
  </si>
  <si>
    <t>备注</t>
  </si>
  <si>
    <t>拟作业量</t>
  </si>
  <si>
    <t>控制单价
（含税）</t>
  </si>
  <si>
    <t>合计
（含税）</t>
  </si>
  <si>
    <t>管道按拆</t>
  </si>
  <si>
    <t>1.规格：DN50
2.材质：碳钢
3.压力等级：低压
4.连接方式：焊接</t>
  </si>
  <si>
    <t>米</t>
  </si>
  <si>
    <t>主材由甲方提供、
辅材由乙方提供</t>
  </si>
  <si>
    <t>1.规格：DN100
2.材质：碳钢
3.压力等级：低压
4.连接方式：焊接</t>
  </si>
  <si>
    <t>1.规格：DN150
2.材质：碳钢
3.压力等级：低压
4.连接方式：焊接</t>
  </si>
  <si>
    <t>1.规格：DN200
2.材质：碳钢
3.压力等级：低压
4.连接方式：焊接</t>
  </si>
  <si>
    <t>1.规格：DN300
2.材质：碳钢
3.压力等级：低压
4.连接方式：焊接</t>
  </si>
  <si>
    <t>金属软管按拆</t>
  </si>
  <si>
    <t>1.规格：DN150
2.材质：不锈钢
3.压力等级：低中压</t>
  </si>
  <si>
    <t>根</t>
  </si>
  <si>
    <t>/</t>
  </si>
  <si>
    <t>管件安拆</t>
  </si>
  <si>
    <t>个</t>
  </si>
  <si>
    <t>法兰安拆</t>
  </si>
  <si>
    <t>副</t>
  </si>
  <si>
    <t>一般管架制作</t>
  </si>
  <si>
    <t>kg</t>
  </si>
  <si>
    <t>拟作业数量（不登高）</t>
  </si>
  <si>
    <t>梯子、栏杆扶手制作安装 栏杆、扶手制作安装</t>
  </si>
  <si>
    <t>KG</t>
  </si>
  <si>
    <t>格栅板平台安装</t>
  </si>
  <si>
    <t>固定方式 焊接固定</t>
  </si>
  <si>
    <t>拟作业数量（登高）</t>
  </si>
  <si>
    <t>点工</t>
  </si>
  <si>
    <t>人工（普工）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</si>
</sst>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name val="方正仿宋简体"/>
      <charset val="134"/>
    </font>
    <font>
      <sz val="8"/>
      <color indexed="8"/>
      <name val="方正仿宋简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 readingOrder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F26" sqref="F26"/>
    </sheetView>
  </sheetViews>
  <sheetFormatPr defaultColWidth="9" defaultRowHeight="12"/>
  <cols>
    <col min="1" max="1" width="5.87272727272727" style="16" customWidth="1"/>
    <col min="2" max="2" width="13.3636363636364" style="17" customWidth="1"/>
    <col min="3" max="3" width="15.2545454545455" style="16" customWidth="1"/>
    <col min="4" max="4" width="5.87272727272727" style="17" customWidth="1"/>
    <col min="5" max="5" width="10.2545454545455" style="18" customWidth="1"/>
    <col min="6" max="6" width="10.6272727272727" style="17" customWidth="1"/>
    <col min="7" max="7" width="13.1272727272727" style="18" customWidth="1"/>
    <col min="8" max="8" width="10.2545454545455" style="18" customWidth="1"/>
    <col min="9" max="9" width="9.62727272727273" style="17" customWidth="1"/>
    <col min="10" max="10" width="11.6272727272727" style="18" customWidth="1"/>
    <col min="11" max="11" width="10.6272727272727" style="18" customWidth="1"/>
    <col min="12" max="12" width="9" style="17" customWidth="1"/>
    <col min="13" max="13" width="12.1272727272727" style="18" customWidth="1"/>
    <col min="14" max="14" width="11.6272727272727" style="18" customWidth="1"/>
    <col min="15" max="15" width="10.2545454545455" style="17" customWidth="1"/>
    <col min="16" max="16" width="13.8727272727273" style="18" customWidth="1"/>
    <col min="17" max="17" width="15.8181818181818" style="16" customWidth="1"/>
    <col min="18" max="18" width="9" style="16" customWidth="1"/>
    <col min="19" max="16384" width="9" style="16"/>
  </cols>
  <sheetData>
    <row r="1" ht="23" customHeight="1" spans="1:17">
      <c r="A1" s="11" t="s">
        <v>0</v>
      </c>
      <c r="B1" s="11" t="s">
        <v>1</v>
      </c>
      <c r="C1" s="11" t="s">
        <v>2</v>
      </c>
      <c r="D1" s="11" t="s">
        <v>3</v>
      </c>
      <c r="E1" s="4" t="s">
        <v>4</v>
      </c>
      <c r="F1" s="4"/>
      <c r="G1" s="4"/>
      <c r="H1" s="4" t="s">
        <v>5</v>
      </c>
      <c r="I1" s="4"/>
      <c r="J1" s="4"/>
      <c r="K1" s="4" t="s">
        <v>6</v>
      </c>
      <c r="L1" s="4"/>
      <c r="M1" s="4"/>
      <c r="N1" s="4" t="s">
        <v>7</v>
      </c>
      <c r="O1" s="4"/>
      <c r="P1" s="4"/>
      <c r="Q1" s="11" t="s">
        <v>8</v>
      </c>
    </row>
    <row r="2" ht="31" customHeight="1" spans="1:17">
      <c r="A2" s="5"/>
      <c r="B2" s="5"/>
      <c r="C2" s="5"/>
      <c r="D2" s="5"/>
      <c r="E2" s="4" t="s">
        <v>9</v>
      </c>
      <c r="F2" s="5" t="s">
        <v>10</v>
      </c>
      <c r="G2" s="4" t="s">
        <v>11</v>
      </c>
      <c r="H2" s="4" t="s">
        <v>9</v>
      </c>
      <c r="I2" s="5" t="s">
        <v>10</v>
      </c>
      <c r="J2" s="4" t="s">
        <v>11</v>
      </c>
      <c r="K2" s="4" t="s">
        <v>9</v>
      </c>
      <c r="L2" s="5" t="s">
        <v>10</v>
      </c>
      <c r="M2" s="4" t="s">
        <v>11</v>
      </c>
      <c r="N2" s="4" t="s">
        <v>9</v>
      </c>
      <c r="O2" s="5" t="s">
        <v>10</v>
      </c>
      <c r="P2" s="4" t="s">
        <v>11</v>
      </c>
      <c r="Q2" s="11"/>
    </row>
    <row r="3" ht="42.75" spans="1:17">
      <c r="A3" s="19">
        <v>1</v>
      </c>
      <c r="B3" s="20" t="s">
        <v>12</v>
      </c>
      <c r="C3" s="20" t="s">
        <v>13</v>
      </c>
      <c r="D3" s="20" t="s">
        <v>14</v>
      </c>
      <c r="E3" s="7">
        <v>10</v>
      </c>
      <c r="F3" s="8">
        <v>86.07</v>
      </c>
      <c r="G3" s="7">
        <f>E3*F3</f>
        <v>860.7</v>
      </c>
      <c r="H3" s="7">
        <v>10</v>
      </c>
      <c r="I3" s="21">
        <v>41.3136</v>
      </c>
      <c r="J3" s="7">
        <f>H3*I3</f>
        <v>413.136</v>
      </c>
      <c r="K3" s="7">
        <v>5</v>
      </c>
      <c r="L3" s="21">
        <v>98.9805</v>
      </c>
      <c r="M3" s="7">
        <f>K3*L3</f>
        <v>494.9025</v>
      </c>
      <c r="N3" s="7">
        <v>5</v>
      </c>
      <c r="O3" s="21">
        <v>49.49025</v>
      </c>
      <c r="P3" s="7">
        <f>N3*O3</f>
        <v>247.45125</v>
      </c>
      <c r="Q3" s="22" t="s">
        <v>15</v>
      </c>
    </row>
    <row r="4" ht="42.75" spans="1:17">
      <c r="A4" s="19">
        <v>2</v>
      </c>
      <c r="B4" s="20" t="s">
        <v>12</v>
      </c>
      <c r="C4" s="20" t="s">
        <v>16</v>
      </c>
      <c r="D4" s="20" t="s">
        <v>14</v>
      </c>
      <c r="E4" s="7">
        <v>20</v>
      </c>
      <c r="F4" s="8">
        <v>159.49</v>
      </c>
      <c r="G4" s="7">
        <f t="shared" ref="G4:G16" si="0">E4*F4</f>
        <v>3189.8</v>
      </c>
      <c r="H4" s="7">
        <v>20</v>
      </c>
      <c r="I4" s="21">
        <v>76.5552</v>
      </c>
      <c r="J4" s="7">
        <f t="shared" ref="J4:J16" si="1">H4*I4</f>
        <v>1531.104</v>
      </c>
      <c r="K4" s="7">
        <v>10</v>
      </c>
      <c r="L4" s="21">
        <v>183.4135</v>
      </c>
      <c r="M4" s="7">
        <f>K4*L4</f>
        <v>1834.135</v>
      </c>
      <c r="N4" s="7">
        <v>10</v>
      </c>
      <c r="O4" s="21">
        <v>91.70675</v>
      </c>
      <c r="P4" s="7">
        <f>N4*O4</f>
        <v>917.0675</v>
      </c>
      <c r="Q4" s="22" t="s">
        <v>15</v>
      </c>
    </row>
    <row r="5" ht="42.75" spans="1:17">
      <c r="A5" s="19">
        <v>3</v>
      </c>
      <c r="B5" s="20" t="s">
        <v>12</v>
      </c>
      <c r="C5" s="20" t="s">
        <v>17</v>
      </c>
      <c r="D5" s="20" t="s">
        <v>14</v>
      </c>
      <c r="E5" s="7">
        <v>20</v>
      </c>
      <c r="F5" s="8">
        <v>222.08</v>
      </c>
      <c r="G5" s="7">
        <f t="shared" si="0"/>
        <v>4441.6</v>
      </c>
      <c r="H5" s="7">
        <v>20</v>
      </c>
      <c r="I5" s="21">
        <v>106.5984</v>
      </c>
      <c r="J5" s="7">
        <f t="shared" si="1"/>
        <v>2131.968</v>
      </c>
      <c r="K5" s="7">
        <v>10</v>
      </c>
      <c r="L5" s="21">
        <v>255.392</v>
      </c>
      <c r="M5" s="7">
        <f>K5*L5</f>
        <v>2553.92</v>
      </c>
      <c r="N5" s="7">
        <v>10</v>
      </c>
      <c r="O5" s="21">
        <v>127.696</v>
      </c>
      <c r="P5" s="7">
        <f>N5*O5</f>
        <v>1276.96</v>
      </c>
      <c r="Q5" s="22" t="s">
        <v>15</v>
      </c>
    </row>
    <row r="6" ht="42.75" spans="1:17">
      <c r="A6" s="19">
        <v>4</v>
      </c>
      <c r="B6" s="20" t="s">
        <v>12</v>
      </c>
      <c r="C6" s="20" t="s">
        <v>18</v>
      </c>
      <c r="D6" s="20" t="s">
        <v>14</v>
      </c>
      <c r="E6" s="7">
        <v>20</v>
      </c>
      <c r="F6" s="8">
        <v>264.07</v>
      </c>
      <c r="G6" s="7">
        <f t="shared" si="0"/>
        <v>5281.4</v>
      </c>
      <c r="H6" s="7">
        <v>20</v>
      </c>
      <c r="I6" s="21">
        <v>126.7536</v>
      </c>
      <c r="J6" s="7">
        <f t="shared" si="1"/>
        <v>2535.072</v>
      </c>
      <c r="K6" s="7">
        <v>10</v>
      </c>
      <c r="L6" s="21">
        <v>303.6805</v>
      </c>
      <c r="M6" s="7">
        <f>K6*L6</f>
        <v>3036.805</v>
      </c>
      <c r="N6" s="7">
        <v>10</v>
      </c>
      <c r="O6" s="21">
        <v>151.84025</v>
      </c>
      <c r="P6" s="7">
        <f>N6*O6</f>
        <v>1518.4025</v>
      </c>
      <c r="Q6" s="22" t="s">
        <v>15</v>
      </c>
    </row>
    <row r="7" ht="42.75" spans="1:17">
      <c r="A7" s="19">
        <v>5</v>
      </c>
      <c r="B7" s="20" t="s">
        <v>12</v>
      </c>
      <c r="C7" s="20" t="s">
        <v>19</v>
      </c>
      <c r="D7" s="20" t="s">
        <v>14</v>
      </c>
      <c r="E7" s="7">
        <v>20</v>
      </c>
      <c r="F7" s="8">
        <v>375.93</v>
      </c>
      <c r="G7" s="7">
        <f t="shared" si="0"/>
        <v>7518.6</v>
      </c>
      <c r="H7" s="7">
        <v>20</v>
      </c>
      <c r="I7" s="21">
        <v>180.4464</v>
      </c>
      <c r="J7" s="7">
        <f t="shared" si="1"/>
        <v>3608.928</v>
      </c>
      <c r="K7" s="7">
        <v>10</v>
      </c>
      <c r="L7" s="21">
        <v>432.3195</v>
      </c>
      <c r="M7" s="7">
        <f>K7*L7</f>
        <v>4323.195</v>
      </c>
      <c r="N7" s="7">
        <v>10</v>
      </c>
      <c r="O7" s="21">
        <v>216.15975</v>
      </c>
      <c r="P7" s="7">
        <f>N7*O7</f>
        <v>2161.5975</v>
      </c>
      <c r="Q7" s="22" t="s">
        <v>15</v>
      </c>
    </row>
    <row r="8" ht="32.25" spans="1:17">
      <c r="A8" s="19">
        <v>6</v>
      </c>
      <c r="B8" s="23" t="s">
        <v>20</v>
      </c>
      <c r="C8" s="22" t="s">
        <v>21</v>
      </c>
      <c r="D8" s="23" t="s">
        <v>22</v>
      </c>
      <c r="E8" s="7">
        <v>5</v>
      </c>
      <c r="F8" s="8">
        <v>1799.11</v>
      </c>
      <c r="G8" s="7">
        <f t="shared" si="0"/>
        <v>8995.55</v>
      </c>
      <c r="H8" s="7">
        <v>5</v>
      </c>
      <c r="I8" s="21">
        <v>863.5728</v>
      </c>
      <c r="J8" s="7">
        <f t="shared" si="1"/>
        <v>4317.864</v>
      </c>
      <c r="K8" s="7" t="s">
        <v>23</v>
      </c>
      <c r="L8" s="7" t="s">
        <v>23</v>
      </c>
      <c r="M8" s="7" t="s">
        <v>23</v>
      </c>
      <c r="N8" s="7" t="s">
        <v>23</v>
      </c>
      <c r="O8" s="7" t="s">
        <v>23</v>
      </c>
      <c r="P8" s="7" t="s">
        <v>23</v>
      </c>
      <c r="Q8" s="22" t="s">
        <v>15</v>
      </c>
    </row>
    <row r="9" ht="42.75" spans="1:17">
      <c r="A9" s="19">
        <v>7</v>
      </c>
      <c r="B9" s="20" t="s">
        <v>24</v>
      </c>
      <c r="C9" s="20" t="s">
        <v>13</v>
      </c>
      <c r="D9" s="23" t="s">
        <v>25</v>
      </c>
      <c r="E9" s="7">
        <v>5</v>
      </c>
      <c r="F9" s="8">
        <v>402.32</v>
      </c>
      <c r="G9" s="7">
        <f t="shared" si="0"/>
        <v>2011.6</v>
      </c>
      <c r="H9" s="7">
        <v>5</v>
      </c>
      <c r="I9" s="21">
        <v>193.1136</v>
      </c>
      <c r="J9" s="7">
        <f t="shared" si="1"/>
        <v>965.568</v>
      </c>
      <c r="K9" s="7" t="s">
        <v>23</v>
      </c>
      <c r="L9" s="7" t="s">
        <v>23</v>
      </c>
      <c r="M9" s="7" t="s">
        <v>23</v>
      </c>
      <c r="N9" s="7" t="s">
        <v>23</v>
      </c>
      <c r="O9" s="7" t="s">
        <v>23</v>
      </c>
      <c r="P9" s="7" t="s">
        <v>23</v>
      </c>
      <c r="Q9" s="22" t="s">
        <v>15</v>
      </c>
    </row>
    <row r="10" ht="42.75" spans="1:17">
      <c r="A10" s="19">
        <v>8</v>
      </c>
      <c r="B10" s="20" t="s">
        <v>24</v>
      </c>
      <c r="C10" s="20" t="s">
        <v>18</v>
      </c>
      <c r="D10" s="23" t="s">
        <v>25</v>
      </c>
      <c r="E10" s="7">
        <v>5</v>
      </c>
      <c r="F10" s="8">
        <v>1615.79</v>
      </c>
      <c r="G10" s="7">
        <f t="shared" si="0"/>
        <v>8078.95</v>
      </c>
      <c r="H10" s="7">
        <v>5</v>
      </c>
      <c r="I10" s="21">
        <v>775.5792</v>
      </c>
      <c r="J10" s="7">
        <f t="shared" si="1"/>
        <v>3877.896</v>
      </c>
      <c r="K10" s="7" t="s">
        <v>23</v>
      </c>
      <c r="L10" s="7" t="s">
        <v>23</v>
      </c>
      <c r="M10" s="7" t="s">
        <v>23</v>
      </c>
      <c r="N10" s="7" t="s">
        <v>23</v>
      </c>
      <c r="O10" s="7" t="s">
        <v>23</v>
      </c>
      <c r="P10" s="7" t="s">
        <v>23</v>
      </c>
      <c r="Q10" s="22" t="s">
        <v>15</v>
      </c>
    </row>
    <row r="11" ht="42.75" spans="1:17">
      <c r="A11" s="19">
        <v>9</v>
      </c>
      <c r="B11" s="20" t="s">
        <v>24</v>
      </c>
      <c r="C11" s="20" t="s">
        <v>19</v>
      </c>
      <c r="D11" s="23" t="s">
        <v>25</v>
      </c>
      <c r="E11" s="7">
        <v>5</v>
      </c>
      <c r="F11" s="8">
        <v>2613.91</v>
      </c>
      <c r="G11" s="7">
        <f t="shared" si="0"/>
        <v>13069.55</v>
      </c>
      <c r="H11" s="7">
        <v>5</v>
      </c>
      <c r="I11" s="21">
        <v>1254.6768</v>
      </c>
      <c r="J11" s="7">
        <f t="shared" si="1"/>
        <v>6273.384</v>
      </c>
      <c r="K11" s="7" t="s">
        <v>23</v>
      </c>
      <c r="L11" s="7" t="s">
        <v>23</v>
      </c>
      <c r="M11" s="7" t="s">
        <v>23</v>
      </c>
      <c r="N11" s="7" t="s">
        <v>23</v>
      </c>
      <c r="O11" s="7" t="s">
        <v>23</v>
      </c>
      <c r="P11" s="7" t="s">
        <v>23</v>
      </c>
      <c r="Q11" s="22" t="s">
        <v>15</v>
      </c>
    </row>
    <row r="12" ht="42.75" spans="1:17">
      <c r="A12" s="19">
        <v>10</v>
      </c>
      <c r="B12" s="20" t="s">
        <v>26</v>
      </c>
      <c r="C12" s="20" t="s">
        <v>13</v>
      </c>
      <c r="D12" s="20" t="s">
        <v>27</v>
      </c>
      <c r="E12" s="7">
        <v>10</v>
      </c>
      <c r="F12" s="8">
        <v>477.61</v>
      </c>
      <c r="G12" s="7">
        <f t="shared" si="0"/>
        <v>4776.1</v>
      </c>
      <c r="H12" s="7">
        <v>10</v>
      </c>
      <c r="I12" s="21">
        <v>229.2528</v>
      </c>
      <c r="J12" s="7">
        <f t="shared" si="1"/>
        <v>2292.528</v>
      </c>
      <c r="K12" s="7" t="s">
        <v>23</v>
      </c>
      <c r="L12" s="7" t="s">
        <v>23</v>
      </c>
      <c r="M12" s="7" t="s">
        <v>23</v>
      </c>
      <c r="N12" s="7" t="s">
        <v>23</v>
      </c>
      <c r="O12" s="7" t="s">
        <v>23</v>
      </c>
      <c r="P12" s="7" t="s">
        <v>23</v>
      </c>
      <c r="Q12" s="22" t="s">
        <v>15</v>
      </c>
    </row>
    <row r="13" ht="42.75" spans="1:17">
      <c r="A13" s="19">
        <v>11</v>
      </c>
      <c r="B13" s="20" t="s">
        <v>26</v>
      </c>
      <c r="C13" s="20" t="s">
        <v>16</v>
      </c>
      <c r="D13" s="20" t="s">
        <v>27</v>
      </c>
      <c r="E13" s="7">
        <v>10</v>
      </c>
      <c r="F13" s="8">
        <v>735.88</v>
      </c>
      <c r="G13" s="7">
        <f t="shared" si="0"/>
        <v>7358.8</v>
      </c>
      <c r="H13" s="7">
        <v>10</v>
      </c>
      <c r="I13" s="21">
        <v>353.2224</v>
      </c>
      <c r="J13" s="7">
        <f t="shared" si="1"/>
        <v>3532.224</v>
      </c>
      <c r="K13" s="7" t="s">
        <v>23</v>
      </c>
      <c r="L13" s="7" t="s">
        <v>23</v>
      </c>
      <c r="M13" s="7" t="s">
        <v>23</v>
      </c>
      <c r="N13" s="7" t="s">
        <v>23</v>
      </c>
      <c r="O13" s="7" t="s">
        <v>23</v>
      </c>
      <c r="P13" s="7" t="s">
        <v>23</v>
      </c>
      <c r="Q13" s="22" t="s">
        <v>15</v>
      </c>
    </row>
    <row r="14" ht="42.75" spans="1:17">
      <c r="A14" s="19">
        <v>12</v>
      </c>
      <c r="B14" s="20" t="s">
        <v>26</v>
      </c>
      <c r="C14" s="20" t="s">
        <v>18</v>
      </c>
      <c r="D14" s="20" t="s">
        <v>27</v>
      </c>
      <c r="E14" s="7">
        <v>10</v>
      </c>
      <c r="F14" s="8">
        <v>1458.31</v>
      </c>
      <c r="G14" s="7">
        <f t="shared" si="0"/>
        <v>14583.1</v>
      </c>
      <c r="H14" s="7">
        <v>10</v>
      </c>
      <c r="I14" s="21">
        <v>699.9888</v>
      </c>
      <c r="J14" s="7">
        <f t="shared" si="1"/>
        <v>6999.888</v>
      </c>
      <c r="K14" s="7" t="s">
        <v>23</v>
      </c>
      <c r="L14" s="7" t="s">
        <v>23</v>
      </c>
      <c r="M14" s="7" t="s">
        <v>23</v>
      </c>
      <c r="N14" s="7" t="s">
        <v>23</v>
      </c>
      <c r="O14" s="7" t="s">
        <v>23</v>
      </c>
      <c r="P14" s="7" t="s">
        <v>23</v>
      </c>
      <c r="Q14" s="22" t="s">
        <v>15</v>
      </c>
    </row>
    <row r="15" ht="42.75" spans="1:17">
      <c r="A15" s="19">
        <v>13</v>
      </c>
      <c r="B15" s="20" t="s">
        <v>26</v>
      </c>
      <c r="C15" s="20" t="s">
        <v>19</v>
      </c>
      <c r="D15" s="20" t="s">
        <v>27</v>
      </c>
      <c r="E15" s="7">
        <v>20</v>
      </c>
      <c r="F15" s="8">
        <v>2452.96</v>
      </c>
      <c r="G15" s="7">
        <f t="shared" si="0"/>
        <v>49059.2</v>
      </c>
      <c r="H15" s="7">
        <v>20</v>
      </c>
      <c r="I15" s="21">
        <v>1177.4208</v>
      </c>
      <c r="J15" s="7">
        <f t="shared" si="1"/>
        <v>23548.416</v>
      </c>
      <c r="K15" s="7" t="s">
        <v>23</v>
      </c>
      <c r="L15" s="7" t="s">
        <v>23</v>
      </c>
      <c r="M15" s="7" t="s">
        <v>23</v>
      </c>
      <c r="N15" s="7" t="s">
        <v>23</v>
      </c>
      <c r="O15" s="7" t="s">
        <v>23</v>
      </c>
      <c r="P15" s="7" t="s">
        <v>23</v>
      </c>
      <c r="Q15" s="22" t="s">
        <v>15</v>
      </c>
    </row>
    <row r="16" ht="21.75" spans="1:17">
      <c r="A16" s="19">
        <v>14</v>
      </c>
      <c r="B16" s="13" t="s">
        <v>28</v>
      </c>
      <c r="C16" s="13" t="s">
        <v>23</v>
      </c>
      <c r="D16" s="22" t="s">
        <v>29</v>
      </c>
      <c r="E16" s="7">
        <v>200</v>
      </c>
      <c r="F16" s="15">
        <v>55.73</v>
      </c>
      <c r="G16" s="7">
        <f t="shared" si="0"/>
        <v>11146</v>
      </c>
      <c r="H16" s="7">
        <v>200</v>
      </c>
      <c r="I16" s="21">
        <v>26.7504</v>
      </c>
      <c r="J16" s="7">
        <f t="shared" si="1"/>
        <v>5350.08</v>
      </c>
      <c r="K16" s="7">
        <v>100</v>
      </c>
      <c r="L16" s="24">
        <v>64.0895</v>
      </c>
      <c r="M16" s="7">
        <f>K16*L16</f>
        <v>6408.95</v>
      </c>
      <c r="N16" s="7">
        <v>200</v>
      </c>
      <c r="O16" s="24">
        <v>32.04475</v>
      </c>
      <c r="P16" s="7">
        <f>N16*O16</f>
        <v>6408.95</v>
      </c>
      <c r="Q16" s="22" t="s">
        <v>15</v>
      </c>
    </row>
    <row r="17" spans="7:17">
      <c r="G17" s="25">
        <f>SUM(G3:G16)</f>
        <v>140370.95</v>
      </c>
      <c r="H17" s="26"/>
      <c r="I17" s="25"/>
      <c r="J17" s="25">
        <f>SUM(J3:J16)</f>
        <v>67378.056</v>
      </c>
      <c r="K17" s="26"/>
      <c r="L17" s="25"/>
      <c r="M17" s="25">
        <f>SUM(M3:M16)</f>
        <v>18651.9075</v>
      </c>
      <c r="N17" s="26"/>
      <c r="O17" s="25"/>
      <c r="P17" s="25">
        <f>SUM(P3:P16)</f>
        <v>12530.42875</v>
      </c>
      <c r="Q17" s="27"/>
    </row>
  </sheetData>
  <mergeCells count="9">
    <mergeCell ref="E1:G1"/>
    <mergeCell ref="H1:J1"/>
    <mergeCell ref="K1:M1"/>
    <mergeCell ref="N1:P1"/>
    <mergeCell ref="A1:A2"/>
    <mergeCell ref="B1:B2"/>
    <mergeCell ref="C1:C2"/>
    <mergeCell ref="D1:D2"/>
    <mergeCell ref="Q1:Q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4" outlineLevelRow="4" outlineLevelCol="7"/>
  <cols>
    <col min="1" max="1" width="5.75454545454545" customWidth="1"/>
    <col min="2" max="2" width="13" customWidth="1"/>
    <col min="3" max="3" width="16" customWidth="1"/>
    <col min="4" max="4" width="8.12727272727273" customWidth="1"/>
    <col min="5" max="5" width="10.2545454545455" style="1" customWidth="1"/>
    <col min="6" max="6" width="13.3727272727273" style="2" customWidth="1"/>
    <col min="7" max="7" width="14.6272727272727" style="1" customWidth="1"/>
    <col min="8" max="8" width="10" customWidth="1"/>
  </cols>
  <sheetData>
    <row r="1" s="9" customFormat="1" ht="16.5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30</v>
      </c>
      <c r="F1" s="4"/>
      <c r="G1" s="4"/>
      <c r="H1" s="11" t="s">
        <v>8</v>
      </c>
    </row>
    <row r="2" s="9" customFormat="1" ht="33" spans="1:8">
      <c r="A2" s="5"/>
      <c r="B2" s="5"/>
      <c r="C2" s="5"/>
      <c r="D2" s="5"/>
      <c r="E2" s="4" t="s">
        <v>9</v>
      </c>
      <c r="F2" s="5" t="s">
        <v>10</v>
      </c>
      <c r="G2" s="4" t="s">
        <v>11</v>
      </c>
      <c r="H2" s="5"/>
    </row>
    <row r="3" s="10" customFormat="1" ht="38" customHeight="1" spans="1:8">
      <c r="A3" s="12">
        <v>1</v>
      </c>
      <c r="B3" s="13" t="s">
        <v>31</v>
      </c>
      <c r="C3" s="14" t="s">
        <v>23</v>
      </c>
      <c r="D3" s="12" t="s">
        <v>32</v>
      </c>
      <c r="E3" s="7">
        <v>500</v>
      </c>
      <c r="F3" s="15">
        <v>39.7</v>
      </c>
      <c r="G3" s="7">
        <f>E3*F3</f>
        <v>19850</v>
      </c>
      <c r="H3" s="12" t="s">
        <v>15</v>
      </c>
    </row>
    <row r="4" s="10" customFormat="1" ht="32" customHeight="1" spans="1:8">
      <c r="A4" s="12">
        <v>2</v>
      </c>
      <c r="B4" s="13" t="s">
        <v>33</v>
      </c>
      <c r="C4" s="14" t="s">
        <v>34</v>
      </c>
      <c r="D4" s="12" t="s">
        <v>32</v>
      </c>
      <c r="E4" s="7">
        <v>500</v>
      </c>
      <c r="F4" s="15">
        <v>29.85</v>
      </c>
      <c r="G4" s="7">
        <f>E4*F4</f>
        <v>14925</v>
      </c>
      <c r="H4" s="12" t="s">
        <v>15</v>
      </c>
    </row>
    <row r="5" spans="1:8">
      <c r="G5" s="2">
        <f>SUM(G3:G4)</f>
        <v>34775</v>
      </c>
    </row>
  </sheetData>
  <mergeCells count="6">
    <mergeCell ref="E1:G1"/>
    <mergeCell ref="A1:A2"/>
    <mergeCell ref="B1:B2"/>
    <mergeCell ref="C1:C2"/>
    <mergeCell ref="D1:D2"/>
    <mergeCell ref="H1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F37" sqref="F37"/>
    </sheetView>
  </sheetViews>
  <sheetFormatPr defaultColWidth="9" defaultRowHeight="14" outlineLevelRow="4"/>
  <cols>
    <col min="3" max="3" width="14.2545454545455" customWidth="1"/>
    <col min="5" max="5" width="10.2545454545455" style="1" customWidth="1"/>
    <col min="6" max="6" width="13.3727272727273" style="2" customWidth="1"/>
    <col min="7" max="7" width="14.6272727272727" style="1" customWidth="1"/>
    <col min="8" max="8" width="13.5" style="1" customWidth="1"/>
    <col min="9" max="9" width="11.8727272727273" style="2" customWidth="1"/>
    <col min="10" max="10" width="13.8727272727273" style="1" customWidth="1"/>
  </cols>
  <sheetData>
    <row r="1" ht="16.5" spans="1:10">
      <c r="A1" s="3" t="s">
        <v>0</v>
      </c>
      <c r="B1" s="3" t="s">
        <v>1</v>
      </c>
      <c r="C1" s="3" t="s">
        <v>2</v>
      </c>
      <c r="D1" s="3" t="s">
        <v>3</v>
      </c>
      <c r="E1" s="4" t="s">
        <v>30</v>
      </c>
      <c r="F1" s="4"/>
      <c r="G1" s="4"/>
      <c r="H1" s="4" t="s">
        <v>35</v>
      </c>
      <c r="I1" s="4"/>
      <c r="J1" s="4"/>
    </row>
    <row r="2" ht="33" spans="1:10">
      <c r="A2" s="5"/>
      <c r="B2" s="5"/>
      <c r="C2" s="5"/>
      <c r="D2" s="5"/>
      <c r="E2" s="4" t="s">
        <v>9</v>
      </c>
      <c r="F2" s="5" t="s">
        <v>10</v>
      </c>
      <c r="G2" s="4" t="s">
        <v>11</v>
      </c>
      <c r="H2" s="4" t="s">
        <v>9</v>
      </c>
      <c r="I2" s="5" t="s">
        <v>10</v>
      </c>
      <c r="J2" s="4" t="s">
        <v>11</v>
      </c>
    </row>
    <row r="3" spans="1:10">
      <c r="A3" s="6">
        <v>1</v>
      </c>
      <c r="B3" s="6" t="s">
        <v>36</v>
      </c>
      <c r="C3" s="6" t="s">
        <v>37</v>
      </c>
      <c r="D3" s="6" t="s">
        <v>25</v>
      </c>
      <c r="E3" s="7">
        <v>30</v>
      </c>
      <c r="F3" s="8">
        <f>350*1.3</f>
        <v>455</v>
      </c>
      <c r="G3" s="7">
        <f>E3*F3</f>
        <v>13650</v>
      </c>
      <c r="H3" s="7">
        <v>10</v>
      </c>
      <c r="I3" s="8">
        <f>350*1.3+50</f>
        <v>505</v>
      </c>
      <c r="J3" s="7">
        <f>H3*I3</f>
        <v>5050</v>
      </c>
    </row>
    <row r="5" spans="1:10">
      <c r="J5" s="2">
        <f>G3+J3</f>
        <v>18700</v>
      </c>
    </row>
  </sheetData>
  <mergeCells count="6">
    <mergeCell ref="E1:G1"/>
    <mergeCell ref="H1:J1"/>
    <mergeCell ref="A1:A2"/>
    <mergeCell ref="B1:B2"/>
    <mergeCell ref="C1:C2"/>
    <mergeCell ref="D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工业管道工程</vt:lpstr>
      <vt:lpstr>平台制作安装</vt:lpstr>
      <vt:lpstr>点工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2024-12-01T07:45:00Z</dcterms:created>
  <dcterms:modified xsi:type="dcterms:W3CDTF">2025-12-15T00:24:02Z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D048ABF0053C449F95B47EE95287875A_13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