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<sst xmlns="http://schemas.openxmlformats.org/spreadsheetml/2006/main" count="75" uniqueCount="46">
  <si>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</si>
  <si>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</si>
  <si>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</si>
  <si>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</si>
  <si>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</si>
  <si>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</si>
  <si>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</si>
  <si>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</si>
  <si>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含税单价（元/吨）</t>
  </si>
  <si>
    <t>含税总价（元）</t>
  </si>
  <si>
    <t>项目编号及名称</t>
  </si>
  <si>
    <t>备注</t>
  </si>
  <si>
    <t>翅片管</t>
  </si>
  <si>
    <t>14SCG2308-1-2-4-0</t>
  </si>
  <si>
    <t>φ57x4.5/93，L=4835</t>
  </si>
  <si>
    <t>组合件</t>
  </si>
  <si>
    <t>吨</t>
  </si>
  <si>
    <t>兴发项目</t>
  </si>
  <si>
    <t>按图纸要求加工</t>
  </si>
  <si>
    <t>14SCG2308-1-2-5-0</t>
  </si>
  <si>
    <t>φ57x4.5/93，L=5273.5</t>
  </si>
  <si>
    <t>14SCG2308-1-2-6-0</t>
  </si>
  <si>
    <t>φ57x4.5/93，L=4470</t>
  </si>
  <si>
    <t>翅片管A</t>
  </si>
  <si>
    <t>14SCG2402-2-1-4-0</t>
  </si>
  <si>
    <t>φ57x4.5/93，L=5785</t>
  </si>
  <si>
    <t>青山项目</t>
  </si>
  <si>
    <t>翅片管B</t>
  </si>
  <si>
    <t>14SCG2402-2-1-5-0</t>
  </si>
  <si>
    <t>φ57x4.5/93，L=5330</t>
  </si>
  <si>
    <t>翅片管C</t>
  </si>
  <si>
    <t>14SCG2402-2-1-6-0</t>
  </si>
  <si>
    <t>φ57x4.5/93，L=6165</t>
  </si>
  <si>
    <t>翅片管D</t>
  </si>
  <si>
    <t>14SCG2402-2-1-12-0</t>
  </si>
  <si>
    <t>翅片管E</t>
  </si>
  <si>
    <t>14SCG2402-2-1-13-0</t>
  </si>
  <si>
    <t>翅片管F</t>
  </si>
  <si>
    <t>14SCG2402-2-1-14-0</t>
  </si>
  <si>
    <t>合计：</t>
  </si>
  <si>
    <t>1、报价含全额增值税专用发票，税率：13%。（若有偏离，请注明）
2、报价含送货到江苏索普赛瑞装备制造有限公司仓库。
3、委托方提供材料，被委托方负责加工。
4、翅片管的制造和检验按NB/T47030-2013《锅炉用高频电阻焊螺旋翅片管技术条件》进行，每根钢管按要求逐根涡流检测，换热管两端留水压试验余量，按照GB/T150《压力容器》进行水压试验，试验压力按图纸要求进行，水压试验后切割管子两端，两端坡口，倒角、钝边尺寸按图纸加工。
5、付款方式：承兑结算，货到验收合格后三个月内支付货款。（若有偏离，请注明）
6、交货期：兴发项目交货期5天，青山项目每套10天。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</si>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</sst>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N5" sqref="N5"/>
    </sheetView>
  </sheetViews>
  <sheetFormatPr defaultColWidth="9" defaultRowHeight="13.5"/>
  <cols>
    <col min="1" max="1" width="16.875" customWidth="1"/>
    <col min="2" max="2" width="15.725" customWidth="1"/>
    <col min="3" max="3" width="25.75" customWidth="1"/>
    <col min="4" max="4" width="11.4583333333333" customWidth="1"/>
    <col min="5" max="5" width="4.81666666666667" customWidth="1"/>
    <col min="6" max="7" width="8.125" customWidth="1"/>
    <col min="8" max="8" width="11.625" customWidth="1"/>
    <col min="9" max="10" width="10.725" customWidth="1"/>
    <col min="11" max="11" width="19.87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29" t="s">
        <v>10</v>
      </c>
      <c r="K3" s="30" t="s">
        <v>11</v>
      </c>
    </row>
    <row r="4" ht="27" customHeight="1" spans="1:11">
      <c r="A4" s="17" t="s">
        <v>12</v>
      </c>
      <c r="B4" s="18" t="s">
        <v>13</v>
      </c>
      <c r="C4" s="19" t="s">
        <v>14</v>
      </c>
      <c r="D4" s="19" t="s">
        <v>15</v>
      </c>
      <c r="E4" s="20" t="s">
        <v>16</v>
      </c>
      <c r="F4" s="21">
        <f>56.8*48/1000</f>
        <v>2.7264</v>
      </c>
      <c r="G4" s="21">
        <f>F4*1</f>
        <v>2.7264</v>
      </c>
      <c r="H4" s="21"/>
      <c r="I4" s="21">
        <f t="shared" ref="I4:I12" si="0">H4*G4</f>
        <v>0</v>
      </c>
      <c r="J4" s="31" t="s">
        <v>17</v>
      </c>
      <c r="K4" s="32" t="s">
        <v>18</v>
      </c>
    </row>
    <row r="5" ht="27" customHeight="1" spans="1:11">
      <c r="A5" s="17" t="s">
        <v>12</v>
      </c>
      <c r="B5" s="18" t="s">
        <v>19</v>
      </c>
      <c r="C5" s="19" t="s">
        <v>20</v>
      </c>
      <c r="D5" s="19" t="s">
        <v>15</v>
      </c>
      <c r="E5" s="20" t="s">
        <v>16</v>
      </c>
      <c r="F5" s="21">
        <f>59.4*48/1000</f>
        <v>2.8512</v>
      </c>
      <c r="G5" s="21">
        <f>F5*1</f>
        <v>2.8512</v>
      </c>
      <c r="H5" s="21"/>
      <c r="I5" s="21">
        <f t="shared" si="0"/>
        <v>0</v>
      </c>
      <c r="J5" s="33"/>
      <c r="K5" s="32" t="s">
        <v>18</v>
      </c>
    </row>
    <row r="6" ht="27" customHeight="1" spans="1:11">
      <c r="A6" s="17" t="s">
        <v>12</v>
      </c>
      <c r="B6" s="18" t="s">
        <v>21</v>
      </c>
      <c r="C6" s="19" t="s">
        <v>22</v>
      </c>
      <c r="D6" s="19" t="s">
        <v>15</v>
      </c>
      <c r="E6" s="20" t="s">
        <v>16</v>
      </c>
      <c r="F6" s="21">
        <f>54.7*192/1000</f>
        <v>10.5024</v>
      </c>
      <c r="G6" s="21">
        <f>F6*1</f>
        <v>10.5024</v>
      </c>
      <c r="H6" s="21"/>
      <c r="I6" s="21">
        <f t="shared" si="0"/>
        <v>0</v>
      </c>
      <c r="J6" s="33"/>
      <c r="K6" s="32" t="s">
        <v>18</v>
      </c>
    </row>
    <row r="7" ht="27" customHeight="1" spans="1:11">
      <c r="A7" s="17" t="s">
        <v>23</v>
      </c>
      <c r="B7" s="18" t="s">
        <v>24</v>
      </c>
      <c r="C7" s="19" t="s">
        <v>25</v>
      </c>
      <c r="D7" s="19" t="s">
        <v>15</v>
      </c>
      <c r="E7" s="20" t="s">
        <v>16</v>
      </c>
      <c r="F7" s="21">
        <f>61.9*60/1000</f>
        <v>3.714</v>
      </c>
      <c r="G7" s="21">
        <f t="shared" ref="G7:G12" si="1">F7*2</f>
        <v>7.428</v>
      </c>
      <c r="H7" s="21"/>
      <c r="I7" s="21">
        <f t="shared" si="0"/>
        <v>0</v>
      </c>
      <c r="J7" s="31" t="s">
        <v>26</v>
      </c>
      <c r="K7" s="32" t="s">
        <v>18</v>
      </c>
    </row>
    <row r="8" ht="27" customHeight="1" spans="1:11">
      <c r="A8" s="17" t="s">
        <v>27</v>
      </c>
      <c r="B8" s="18" t="s">
        <v>28</v>
      </c>
      <c r="C8" s="19" t="s">
        <v>29</v>
      </c>
      <c r="D8" s="19" t="s">
        <v>15</v>
      </c>
      <c r="E8" s="20" t="s">
        <v>16</v>
      </c>
      <c r="F8" s="21">
        <f>59.5*240/1000</f>
        <v>14.28</v>
      </c>
      <c r="G8" s="21">
        <f t="shared" si="1"/>
        <v>28.56</v>
      </c>
      <c r="H8" s="21"/>
      <c r="I8" s="21">
        <f t="shared" si="0"/>
        <v>0</v>
      </c>
      <c r="J8" s="33"/>
      <c r="K8" s="32" t="s">
        <v>18</v>
      </c>
    </row>
    <row r="9" ht="27" customHeight="1" spans="1:11">
      <c r="A9" s="17" t="s">
        <v>30</v>
      </c>
      <c r="B9" s="18" t="s">
        <v>31</v>
      </c>
      <c r="C9" s="19" t="s">
        <v>32</v>
      </c>
      <c r="D9" s="19" t="s">
        <v>15</v>
      </c>
      <c r="E9" s="20" t="s">
        <v>16</v>
      </c>
      <c r="F9" s="21">
        <f>63.8*60/1000</f>
        <v>3.828</v>
      </c>
      <c r="G9" s="21">
        <f t="shared" si="1"/>
        <v>7.656</v>
      </c>
      <c r="H9" s="21"/>
      <c r="I9" s="21">
        <f t="shared" si="0"/>
        <v>0</v>
      </c>
      <c r="J9" s="33"/>
      <c r="K9" s="32" t="s">
        <v>18</v>
      </c>
    </row>
    <row r="10" ht="27" customHeight="1" spans="1:11">
      <c r="A10" s="17" t="s">
        <v>33</v>
      </c>
      <c r="B10" s="18" t="s">
        <v>34</v>
      </c>
      <c r="C10" s="19" t="s">
        <v>25</v>
      </c>
      <c r="D10" s="22" t="s">
        <v>15</v>
      </c>
      <c r="E10" s="20" t="s">
        <v>16</v>
      </c>
      <c r="F10" s="21">
        <f>61.9*60/1000</f>
        <v>3.714</v>
      </c>
      <c r="G10" s="21">
        <f t="shared" si="1"/>
        <v>7.428</v>
      </c>
      <c r="H10" s="21"/>
      <c r="I10" s="21">
        <f t="shared" si="0"/>
        <v>0</v>
      </c>
      <c r="J10" s="33"/>
      <c r="K10" s="32" t="s">
        <v>18</v>
      </c>
    </row>
    <row r="11" ht="27" customHeight="1" spans="1:11">
      <c r="A11" s="17" t="s">
        <v>35</v>
      </c>
      <c r="B11" s="18" t="s">
        <v>36</v>
      </c>
      <c r="C11" s="19" t="s">
        <v>29</v>
      </c>
      <c r="D11" s="22" t="s">
        <v>15</v>
      </c>
      <c r="E11" s="20" t="s">
        <v>16</v>
      </c>
      <c r="F11" s="20">
        <f>59.5*120/1000</f>
        <v>7.14</v>
      </c>
      <c r="G11" s="21">
        <f t="shared" si="1"/>
        <v>14.28</v>
      </c>
      <c r="H11" s="21"/>
      <c r="I11" s="21">
        <f t="shared" si="0"/>
        <v>0</v>
      </c>
      <c r="J11" s="33"/>
      <c r="K11" s="32" t="s">
        <v>18</v>
      </c>
    </row>
    <row r="12" ht="27" customHeight="1" spans="1:11">
      <c r="A12" s="17" t="s">
        <v>37</v>
      </c>
      <c r="B12" s="18" t="s">
        <v>38</v>
      </c>
      <c r="C12" s="19" t="s">
        <v>32</v>
      </c>
      <c r="D12" s="22" t="s">
        <v>15</v>
      </c>
      <c r="E12" s="20" t="s">
        <v>16</v>
      </c>
      <c r="F12" s="20">
        <f>63.8*60/1000</f>
        <v>3.828</v>
      </c>
      <c r="G12" s="21">
        <f t="shared" si="1"/>
        <v>7.656</v>
      </c>
      <c r="H12" s="21"/>
      <c r="I12" s="21">
        <f t="shared" si="0"/>
        <v>0</v>
      </c>
      <c r="J12" s="34"/>
      <c r="K12" s="32" t="s">
        <v>18</v>
      </c>
    </row>
    <row r="13" ht="27" customHeight="1" spans="1:11">
      <c r="A13" s="23" t="s">
        <v>39</v>
      </c>
      <c r="B13" s="24"/>
      <c r="C13" s="24"/>
      <c r="D13" s="24"/>
      <c r="E13" s="24"/>
      <c r="F13" s="25"/>
      <c r="G13" s="20">
        <f>SUM(G4:G12)</f>
        <v>89.088</v>
      </c>
      <c r="H13" s="26"/>
      <c r="I13" s="26">
        <f>SUM(I4:I12)</f>
        <v>0</v>
      </c>
      <c r="J13" s="26"/>
      <c r="K13" s="15"/>
    </row>
    <row r="14" spans="1:11">
      <c r="A14" s="27" t="s">
        <v>40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ht="74" customHeight="1" spans="1: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3:3">
      <c r="C18" t="s">
        <v>41</v>
      </c>
    </row>
    <row r="19" spans="3:3">
      <c r="C19" t="s">
        <v>42</v>
      </c>
    </row>
    <row r="20" spans="3:3">
      <c r="C20" t="s">
        <v>43</v>
      </c>
    </row>
    <row r="21" spans="3:3">
      <c r="C21" t="s">
        <v>44</v>
      </c>
    </row>
    <row r="22" spans="3:3">
      <c r="C22" t="s">
        <v>45</v>
      </c>
    </row>
  </sheetData>
  <mergeCells count="5">
    <mergeCell ref="A13:F13"/>
    <mergeCell ref="J4:J6"/>
    <mergeCell ref="J7:J12"/>
    <mergeCell ref="A1:K2"/>
    <mergeCell ref="A14:K17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2024-02-29T09:25:04Z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00EB4FF7FCE8442391715D90E06E8095</vt:lpwstr>
  </property>
</Properties>
</file>